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fileSharing readOnlyRecommended="1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02 Smart Varme\Prislister\SmartVarme-prislister\"/>
    </mc:Choice>
  </mc:AlternateContent>
  <xr:revisionPtr revIDLastSave="0" documentId="8_{34E6D8DF-18C1-4A2E-920D-8BE1826B6CDD}" xr6:coauthVersionLast="36" xr6:coauthVersionMax="36" xr10:uidLastSave="{00000000-0000-0000-0000-000000000000}"/>
  <workbookProtection workbookAlgorithmName="SHA-512" workbookHashValue="XorwYlZ6/5YLt/sSt0bRPvjImEcxvbOSbU0Ja5FHgHyHaQbXZADOWmlRtDoi5ySYSMxUNhII5SLNJY4/ZAKcZA==" workbookSaltValue="B3smSBvNrAFNmPdZsVLAgg==" workbookSpinCount="100000" lockStructure="1"/>
  <bookViews>
    <workbookView xWindow="0" yWindow="0" windowWidth="38400" windowHeight="17835" xr2:uid="{00000000-000D-0000-FFFF-FFFF00000000}"/>
  </bookViews>
  <sheets>
    <sheet name="Inndata" sheetId="1" r:id="rId1"/>
    <sheet name="DATA" sheetId="7" state="hidden" r:id="rId2"/>
  </sheets>
  <definedNames>
    <definedName name="Dim">#REF!</definedName>
    <definedName name="Etasjer">#REF!</definedName>
    <definedName name="Ildsted">#REF!</definedName>
    <definedName name="Modell">#REF!</definedName>
    <definedName name="Startvariant">#REF!</definedName>
    <definedName name="Støtte1">#REF!</definedName>
    <definedName name="Støtte2">#REF!</definedName>
    <definedName name="Støtte3">#REF!</definedName>
    <definedName name="Støttestag">#REF!</definedName>
    <definedName name="Taktype">#REF!</definedName>
    <definedName name="Tilluft">#REF!</definedName>
    <definedName name="_xlnm.Print_Area" localSheetId="0">Inndata!$B$1:$E$32</definedName>
    <definedName name="Velg_modell">DATA!$A$10:$B$13</definedName>
  </definedNames>
  <calcPr calcId="191029" calcOnSave="0"/>
  <webPublishing vml="1" allowPng="1" targetScreenSize="1024x768" codePage="1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F4" i="1" l="1"/>
  <c r="B17" i="7"/>
  <c r="D13" i="1" s="1"/>
  <c r="D14" i="1" l="1"/>
  <c r="F7" i="1"/>
</calcChain>
</file>

<file path=xl/sharedStrings.xml><?xml version="1.0" encoding="utf-8"?>
<sst xmlns="http://schemas.openxmlformats.org/spreadsheetml/2006/main" count="50" uniqueCount="25">
  <si>
    <t>stk</t>
  </si>
  <si>
    <t>Modell</t>
  </si>
  <si>
    <t>mm</t>
  </si>
  <si>
    <t>Velg modell</t>
  </si>
  <si>
    <t>Forskyvning</t>
  </si>
  <si>
    <t>Byggehøyde</t>
  </si>
  <si>
    <t>Lengde 1000</t>
  </si>
  <si>
    <t>Lengde 500</t>
  </si>
  <si>
    <t>Lengde 250</t>
  </si>
  <si>
    <t>°</t>
  </si>
  <si>
    <t>Bend</t>
  </si>
  <si>
    <t>Dimensjon Ø</t>
  </si>
  <si>
    <t>Dimmensjon</t>
  </si>
  <si>
    <t>Isolasjonstykkelse</t>
  </si>
  <si>
    <t>TONA slim Air</t>
  </si>
  <si>
    <t>TONA slim /50</t>
  </si>
  <si>
    <t>TONA slim /30</t>
  </si>
  <si>
    <t>Byggelengde mellomstykke</t>
  </si>
  <si>
    <t>Data</t>
  </si>
  <si>
    <t>Velg antall forskyvnings lengder</t>
  </si>
  <si>
    <t>Forskyvnings lengder</t>
  </si>
  <si>
    <t>45° Bend</t>
  </si>
  <si>
    <t>30° Bend</t>
  </si>
  <si>
    <t>Ø150</t>
  </si>
  <si>
    <t>Stålpipeberegner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</si>
</sst>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2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/>
      <right style="thin">
        <color rgb="FFFF9900"/>
      </right>
      <top/>
      <bottom/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/>
      <diagonal/>
    </border>
    <border>
      <left/>
      <right style="thin">
        <color rgb="FFFF9900"/>
      </right>
      <top style="thin">
        <color rgb="FFFF9900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dashed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dashed">
        <color rgb="FFFF9900"/>
      </bottom>
      <diagonal/>
    </border>
    <border>
      <left style="thin">
        <color rgb="FFFF9900"/>
      </left>
      <right style="thin">
        <color rgb="FFFF9900"/>
      </right>
      <top style="dashed">
        <color rgb="FFFF9900"/>
      </top>
      <bottom style="dashed">
        <color rgb="FFFF990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0" fontId="2" fillId="2" borderId="1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0" xfId="0" applyFont="1" applyFill="1" applyBorder="1" applyProtection="1"/>
    <xf numFmtId="1" fontId="2" fillId="2" borderId="1" xfId="0" applyNumberFormat="1" applyFont="1" applyFill="1" applyBorder="1" applyProtection="1"/>
    <xf numFmtId="0" fontId="2" fillId="2" borderId="0" xfId="0" applyNumberFormat="1" applyFont="1" applyFill="1" applyBorder="1" applyProtection="1"/>
    <xf numFmtId="0" fontId="2" fillId="2" borderId="6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9" xfId="0" applyFont="1" applyFill="1" applyBorder="1" applyProtection="1"/>
    <xf numFmtId="0" fontId="5" fillId="3" borderId="3" xfId="0" applyFont="1" applyFill="1" applyBorder="1" applyProtection="1"/>
    <xf numFmtId="0" fontId="2" fillId="3" borderId="8" xfId="0" applyFont="1" applyFill="1" applyBorder="1" applyProtection="1"/>
    <xf numFmtId="0" fontId="2" fillId="3" borderId="9" xfId="0" applyFont="1" applyFill="1" applyBorder="1" applyProtection="1"/>
    <xf numFmtId="0" fontId="5" fillId="4" borderId="3" xfId="0" applyFont="1" applyFill="1" applyBorder="1" applyProtection="1"/>
    <xf numFmtId="0" fontId="2" fillId="4" borderId="8" xfId="0" applyFont="1" applyFill="1" applyBorder="1" applyProtection="1"/>
    <xf numFmtId="0" fontId="2" fillId="4" borderId="9" xfId="0" applyFont="1" applyFill="1" applyBorder="1" applyProtection="1"/>
    <xf numFmtId="0" fontId="0" fillId="0" borderId="0" xfId="0" applyProtection="1"/>
    <xf numFmtId="0" fontId="6" fillId="2" borderId="0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0" fontId="5" fillId="2" borderId="5" xfId="0" applyFont="1" applyFill="1" applyBorder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4954069</xdr:colOff>
      <xdr:row>16</xdr:row>
      <xdr:rowOff>1</xdr:rowOff>
    </xdr:from>
    <xdr:to>
      <xdr:col>5</xdr:col>
      <xdr:colOff>734786</xdr:colOff>
      <xdr:row>43</xdr:row>
      <xdr:rowOff>176597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4069" y="4027715"/>
          <a:ext cx="7564503" cy="568748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123825</xdr:rowOff>
    </xdr:from>
    <xdr:to>
      <xdr:col>4</xdr:col>
      <xdr:colOff>0</xdr:colOff>
      <xdr:row>1</xdr:row>
      <xdr:rowOff>448310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123825"/>
          <a:ext cx="1600200" cy="724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L52"/>
  <sheetViews>
    <sheetView showGridLines="0" tabSelected="1" zoomScaleNormal="100" workbookViewId="0">
      <selection activeCell="D7" sqref="D7"/>
    </sheetView>
  </sheetViews>
  <sheetFormatPr baseColWidth="10" defaultRowHeight="16.5" x14ac:dyDescent="0.3"/>
  <cols>
    <col min="1" max="1" width="85.42578125" style="3" customWidth="1"/>
    <col min="2" max="2" width="38.5703125" style="3" customWidth="1"/>
    <col min="3" max="3" width="18.85546875" style="3" customWidth="1"/>
    <col min="4" max="4" width="24" style="3" customWidth="1"/>
    <col min="5" max="5" width="9.85546875" style="3" customWidth="1"/>
    <col min="6" max="6" width="11.42578125" style="3" customWidth="1"/>
    <col min="7" max="7" width="23" style="3" bestFit="1" customWidth="1"/>
    <col min="8" max="8" width="11.42578125" style="21"/>
    <col min="9" max="12" width="14.85546875" style="3" customWidth="1"/>
    <col min="13" max="16384" width="11.42578125" style="3"/>
  </cols>
  <sheetData>
    <row r="1" spans="2:12" s="2" customFormat="1" ht="31.5" customHeight="1" x14ac:dyDescent="0.35">
      <c r="B1" s="5" t="s">
        <v>24</v>
      </c>
      <c r="C1" s="1"/>
    </row>
    <row r="2" spans="2:12" s="2" customFormat="1" ht="61.5" customHeight="1" x14ac:dyDescent="0.35">
      <c r="B2" s="22" t="s">
        <v>4</v>
      </c>
      <c r="C2" s="1"/>
    </row>
    <row r="3" spans="2:12" s="2" customFormat="1" x14ac:dyDescent="0.3">
      <c r="H3" s="12" t="s">
        <v>23</v>
      </c>
      <c r="I3" s="23" t="s">
        <v>16</v>
      </c>
      <c r="J3" s="24"/>
      <c r="K3" s="23" t="s">
        <v>15</v>
      </c>
      <c r="L3" s="24"/>
    </row>
    <row r="4" spans="2:12" s="2" customFormat="1" x14ac:dyDescent="0.3">
      <c r="B4" s="4" t="s">
        <v>1</v>
      </c>
      <c r="C4" s="4"/>
      <c r="D4" s="6" t="s">
        <v>3</v>
      </c>
      <c r="F4" s="8" t="str">
        <f>(IF(AND(Inndata!D5=180,OR(D4=DATA!A11,D4=DATA!A12)),"TONA slim leveres bare i Ø150 og Ø200",IF(AND(Inndata!D5=200,D4=DATA!A13),"TONA slim air leveres bare i Ø150 og Ø180","")))</f>
        <v/>
      </c>
      <c r="H4" s="12" t="s">
        <v>21</v>
      </c>
      <c r="I4" s="15" t="s">
        <v>5</v>
      </c>
      <c r="J4" s="18" t="s">
        <v>4</v>
      </c>
      <c r="K4" s="15" t="s">
        <v>5</v>
      </c>
      <c r="L4" s="18" t="s">
        <v>4</v>
      </c>
    </row>
    <row r="5" spans="2:12" s="2" customFormat="1" x14ac:dyDescent="0.3">
      <c r="B5" s="4" t="s">
        <v>11</v>
      </c>
      <c r="C5" s="4"/>
      <c r="D5" s="6">
        <v>150</v>
      </c>
      <c r="E5" s="2" t="s">
        <v>2</v>
      </c>
      <c r="F5" s="8"/>
      <c r="G5" s="11" t="s">
        <v>20</v>
      </c>
      <c r="H5" s="13">
        <v>0</v>
      </c>
      <c r="I5" s="16">
        <v>387</v>
      </c>
      <c r="J5" s="19">
        <v>161</v>
      </c>
      <c r="K5" s="16">
        <v>416</v>
      </c>
      <c r="L5" s="19">
        <v>172</v>
      </c>
    </row>
    <row r="6" spans="2:12" s="2" customFormat="1" x14ac:dyDescent="0.3">
      <c r="H6" s="14">
        <v>250</v>
      </c>
      <c r="I6" s="17">
        <v>522</v>
      </c>
      <c r="J6" s="20">
        <v>295</v>
      </c>
      <c r="K6" s="17">
        <v>550</v>
      </c>
      <c r="L6" s="20">
        <v>307</v>
      </c>
    </row>
    <row r="7" spans="2:12" s="2" customFormat="1" x14ac:dyDescent="0.3">
      <c r="B7" s="4" t="s">
        <v>10</v>
      </c>
      <c r="C7" s="4"/>
      <c r="D7" s="7">
        <v>45</v>
      </c>
      <c r="E7" s="2" t="s">
        <v>9</v>
      </c>
      <c r="F7" s="8" t="str">
        <f>IF(AND(OR(DATA!B17=50,DATA!B17=30),D7=30),"30° bend fåes bare til TONA slim air","")</f>
        <v/>
      </c>
      <c r="H7" s="14">
        <v>500</v>
      </c>
      <c r="I7" s="17">
        <v>699</v>
      </c>
      <c r="J7" s="20">
        <v>472</v>
      </c>
      <c r="K7" s="17">
        <v>727</v>
      </c>
      <c r="L7" s="20">
        <v>483</v>
      </c>
    </row>
    <row r="8" spans="2:12" s="2" customFormat="1" x14ac:dyDescent="0.3">
      <c r="B8" s="4" t="s">
        <v>19</v>
      </c>
      <c r="C8" s="4" t="s">
        <v>8</v>
      </c>
      <c r="D8" s="7">
        <v>0</v>
      </c>
      <c r="E8" s="2" t="s">
        <v>0</v>
      </c>
      <c r="H8" s="14">
        <v>1000</v>
      </c>
      <c r="I8" s="17">
        <v>1052</v>
      </c>
      <c r="J8" s="20">
        <v>825</v>
      </c>
      <c r="K8" s="17">
        <v>1080</v>
      </c>
      <c r="L8" s="20">
        <v>837</v>
      </c>
    </row>
    <row r="9" spans="2:12" s="2" customFormat="1" x14ac:dyDescent="0.3">
      <c r="B9" s="4"/>
      <c r="C9" s="4" t="s">
        <v>7</v>
      </c>
      <c r="D9" s="7">
        <v>0</v>
      </c>
      <c r="E9" s="2" t="s">
        <v>0</v>
      </c>
    </row>
    <row r="10" spans="2:12" s="2" customFormat="1" x14ac:dyDescent="0.3">
      <c r="B10" s="4"/>
      <c r="C10" s="4" t="s">
        <v>6</v>
      </c>
      <c r="D10" s="7">
        <v>0</v>
      </c>
      <c r="E10" s="2" t="s">
        <v>0</v>
      </c>
    </row>
    <row r="11" spans="2:12" s="2" customFormat="1" x14ac:dyDescent="0.3">
      <c r="H11" s="12" t="s">
        <v>23</v>
      </c>
      <c r="I11" s="23" t="s">
        <v>14</v>
      </c>
      <c r="J11" s="24"/>
    </row>
    <row r="12" spans="2:12" s="2" customFormat="1" x14ac:dyDescent="0.3">
      <c r="H12" s="12" t="s">
        <v>22</v>
      </c>
      <c r="I12" s="15" t="s">
        <v>5</v>
      </c>
      <c r="J12" s="18" t="s">
        <v>4</v>
      </c>
    </row>
    <row r="13" spans="2:12" s="2" customFormat="1" x14ac:dyDescent="0.3">
      <c r="B13" s="4" t="s">
        <v>5</v>
      </c>
      <c r="C13" s="4"/>
      <c r="D13" s="9">
        <f>IF(D4=DATA!A10,0,200+(2*(TAN(RADIANS(D7/2)))*((Inndata!D5/2)+DATA!B17))+((COS(RADIANS(D7)))*(200+(2*(TAN(RADIANS(D7/2)))*((Inndata!D5/2)+DATA!B17))+DATA!B4-60))-60)</f>
        <v>0</v>
      </c>
      <c r="E13" s="2" t="s">
        <v>2</v>
      </c>
      <c r="G13" s="11" t="s">
        <v>20</v>
      </c>
      <c r="H13" s="13">
        <v>0</v>
      </c>
      <c r="I13" s="16">
        <v>396</v>
      </c>
      <c r="J13" s="19">
        <v>106</v>
      </c>
    </row>
    <row r="14" spans="2:12" s="2" customFormat="1" x14ac:dyDescent="0.3">
      <c r="B14" s="4" t="s">
        <v>4</v>
      </c>
      <c r="C14" s="4"/>
      <c r="D14" s="9">
        <f>IF(D4=DATA!A10,0,(SIN(RADIANS(D7)))*(200+(2*(TAN(RADIANS(D7/2)))*((Inndata!D5/2)+DATA!B17))+DATA!B4-60))</f>
        <v>0</v>
      </c>
      <c r="E14" s="10" t="s">
        <v>2</v>
      </c>
      <c r="H14" s="14">
        <v>250</v>
      </c>
      <c r="I14" s="17">
        <v>561</v>
      </c>
      <c r="J14" s="20">
        <v>201</v>
      </c>
    </row>
    <row r="15" spans="2:12" s="2" customFormat="1" x14ac:dyDescent="0.3">
      <c r="H15" s="14">
        <v>500</v>
      </c>
      <c r="I15" s="17">
        <v>777</v>
      </c>
      <c r="J15" s="20">
        <v>326</v>
      </c>
    </row>
    <row r="16" spans="2:12" s="2" customFormat="1" x14ac:dyDescent="0.3">
      <c r="H16" s="14">
        <v>1000</v>
      </c>
      <c r="I16" s="17">
        <v>1210</v>
      </c>
      <c r="J16" s="20">
        <v>576</v>
      </c>
    </row>
    <row r="17" spans="7:10" s="2" customFormat="1" x14ac:dyDescent="0.3"/>
    <row r="18" spans="7:10" s="2" customFormat="1" x14ac:dyDescent="0.3"/>
    <row r="19" spans="7:10" s="2" customFormat="1" x14ac:dyDescent="0.3">
      <c r="H19" s="12" t="s">
        <v>23</v>
      </c>
      <c r="I19" s="23" t="s">
        <v>14</v>
      </c>
      <c r="J19" s="24"/>
    </row>
    <row r="20" spans="7:10" s="2" customFormat="1" x14ac:dyDescent="0.3">
      <c r="H20" s="12" t="s">
        <v>21</v>
      </c>
      <c r="I20" s="15" t="s">
        <v>5</v>
      </c>
      <c r="J20" s="18" t="s">
        <v>4</v>
      </c>
    </row>
    <row r="21" spans="7:10" s="2" customFormat="1" x14ac:dyDescent="0.3">
      <c r="G21" s="11" t="s">
        <v>20</v>
      </c>
      <c r="H21" s="13">
        <v>0</v>
      </c>
      <c r="I21" s="16">
        <v>430</v>
      </c>
      <c r="J21" s="19">
        <v>178</v>
      </c>
    </row>
    <row r="22" spans="7:10" s="2" customFormat="1" x14ac:dyDescent="0.3">
      <c r="H22" s="14">
        <v>250</v>
      </c>
      <c r="I22" s="17">
        <v>564</v>
      </c>
      <c r="J22" s="20">
        <v>312</v>
      </c>
    </row>
    <row r="23" spans="7:10" s="2" customFormat="1" x14ac:dyDescent="0.3">
      <c r="H23" s="14">
        <v>500</v>
      </c>
      <c r="I23" s="17">
        <v>741</v>
      </c>
      <c r="J23" s="20">
        <v>489</v>
      </c>
    </row>
    <row r="24" spans="7:10" s="2" customFormat="1" x14ac:dyDescent="0.3">
      <c r="H24" s="14">
        <v>1000</v>
      </c>
      <c r="I24" s="17">
        <v>1095</v>
      </c>
      <c r="J24" s="20">
        <v>843</v>
      </c>
    </row>
    <row r="25" spans="7:10" s="2" customFormat="1" x14ac:dyDescent="0.3"/>
    <row r="26" spans="7:10" s="2" customFormat="1" x14ac:dyDescent="0.3"/>
    <row r="27" spans="7:10" s="2" customFormat="1" x14ac:dyDescent="0.3"/>
    <row r="28" spans="7:10" s="2" customFormat="1" x14ac:dyDescent="0.3"/>
    <row r="29" spans="7:10" s="2" customFormat="1" x14ac:dyDescent="0.3"/>
    <row r="30" spans="7:10" s="2" customFormat="1" x14ac:dyDescent="0.3"/>
    <row r="31" spans="7:10" s="2" customFormat="1" x14ac:dyDescent="0.3"/>
    <row r="32" spans="7:10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</sheetData>
  <sheetProtection algorithmName="SHA-512" hashValue="xNyZvTwrHixLJXCklB1qGnirx+ypeZrAU0DWl9ZRQvfEXYq7NUShuT1w5RhNsyTva+bRBIPXKdub9cdHumSH3g==" saltValue="GtfBdp9KpsXsDZ41O3pMrA==" spinCount="100000" sheet="1" objects="1" scenarios="1" selectLockedCells="1"/>
  <dataConsolidate/>
  <mergeCells count="4">
    <mergeCell ref="I3:J3"/>
    <mergeCell ref="K3:L3"/>
    <mergeCell ref="I11:J11"/>
    <mergeCell ref="I19:J19"/>
  </mergeCells>
  <pageMargins left="0.7" right="0.7" top="0.75" bottom="0.75" header="0.3" footer="0.3"/>
  <pageSetup paperSize="9" scale="93" orientation="portrait" r:id="rId1"/>
  <colBreaks count="1" manualBreakCount="1">
    <brk id="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DATA!$A$26:$A$28</xm:f>
          </x14:formula1>
          <xm:sqref>D5</xm:sqref>
        </x14:dataValidation>
        <x14:dataValidation type="list" allowBlank="1" showInputMessage="1" showErrorMessage="1" xr:uid="{00000000-0002-0000-0000-000001000000}">
          <x14:formula1>
            <xm:f>DATA!$A$10:$A$13</xm:f>
          </x14:formula1>
          <xm:sqref>D4</xm:sqref>
        </x14:dataValidation>
        <x14:dataValidation type="list" allowBlank="1" showInputMessage="1" showErrorMessage="1" xr:uid="{00000000-0002-0000-0000-000002000000}">
          <x14:formula1>
            <xm:f>DATA!$A$22:$A$23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B5" sqref="B5"/>
    </sheetView>
  </sheetViews>
  <sheetFormatPr baseColWidth="10" defaultRowHeight="15" x14ac:dyDescent="0.25"/>
  <cols>
    <col min="1" max="1" width="22.28515625" customWidth="1"/>
  </cols>
  <sheetData>
    <row r="1" spans="1:2" x14ac:dyDescent="0.25">
      <c r="A1" t="s">
        <v>18</v>
      </c>
    </row>
    <row r="4" spans="1:2" x14ac:dyDescent="0.25">
      <c r="A4" t="s">
        <v>17</v>
      </c>
      <c r="B4">
        <f>(Inndata!D8*190)+(Inndata!D9*440)+(Inndata!D10*940)</f>
        <v>0</v>
      </c>
    </row>
    <row r="9" spans="1:2" x14ac:dyDescent="0.25">
      <c r="A9" t="s">
        <v>1</v>
      </c>
    </row>
    <row r="10" spans="1:2" x14ac:dyDescent="0.25">
      <c r="A10" t="s">
        <v>3</v>
      </c>
      <c r="B10">
        <v>0</v>
      </c>
    </row>
    <row r="11" spans="1:2" x14ac:dyDescent="0.25">
      <c r="A11" t="s">
        <v>16</v>
      </c>
      <c r="B11">
        <v>30</v>
      </c>
    </row>
    <row r="12" spans="1:2" x14ac:dyDescent="0.25">
      <c r="A12" t="s">
        <v>15</v>
      </c>
      <c r="B12">
        <v>50</v>
      </c>
    </row>
    <row r="13" spans="1:2" x14ac:dyDescent="0.25">
      <c r="A13" t="s">
        <v>14</v>
      </c>
      <c r="B13">
        <v>60</v>
      </c>
    </row>
    <row r="17" spans="1:2" x14ac:dyDescent="0.25">
      <c r="A17" t="s">
        <v>13</v>
      </c>
      <c r="B17">
        <f>IF(Inndata!D4=DATA!A10,0,IF(Inndata!D4=DATA!A11,DATA!B11,IF(Inndata!D4=DATA!A12,DATA!B12,IF(Inndata!D4=DATA!A13,DATA!B13,0))))</f>
        <v>0</v>
      </c>
    </row>
    <row r="21" spans="1:2" x14ac:dyDescent="0.25">
      <c r="A21" t="s">
        <v>10</v>
      </c>
    </row>
    <row r="22" spans="1:2" x14ac:dyDescent="0.25">
      <c r="A22">
        <v>30</v>
      </c>
    </row>
    <row r="23" spans="1:2" x14ac:dyDescent="0.25">
      <c r="A23">
        <v>45</v>
      </c>
    </row>
    <row r="25" spans="1:2" x14ac:dyDescent="0.25">
      <c r="A25" t="s">
        <v>12</v>
      </c>
    </row>
    <row r="26" spans="1:2" x14ac:dyDescent="0.25">
      <c r="A26">
        <v>150</v>
      </c>
    </row>
    <row r="27" spans="1:2" x14ac:dyDescent="0.25">
      <c r="A27">
        <v>180</v>
      </c>
    </row>
    <row r="28" spans="1:2" x14ac:dyDescent="0.25">
      <c r="A28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Inndata</vt:lpstr>
      <vt:lpstr>DATA</vt:lpstr>
      <vt:lpstr>Inndata!Utskriftsområde</vt:lpstr>
      <vt:lpstr>Velg_modell</vt:lpstr>
    </vt:vector>
  </TitlesOfParts>
  <Company>TONA AS</Company>
  <LinksUpToDate>false</LinksUpToDate>
  <SharedDoc>false</SharedDoc>
  <HyperlinkBase>www.tona.no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TONA Pipeberegner-Forskyvning W 1_0</dc:title>
  <dc:subject>Beregning av sideforskyvning stålpiper</dc:subject>
  <dc:creator>Christian Grove</dc:creator>
  <cp:lastModifiedBy>Christian Grove</cp:lastModifiedBy>
  <cp:lastPrinted>2019-03-19T21:20:13Z</cp:lastPrinted>
  <dcterms:created xsi:type="dcterms:W3CDTF">2018-10-04T12:31:12Z</dcterms:created>
  <dcterms:modified xsi:type="dcterms:W3CDTF">2022-11-15T09:35:15Z</dcterms:modified>
</cp:coreProperties>
</file>